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alder\OneDrive - Barenbrug NZ\Documents\"/>
    </mc:Choice>
  </mc:AlternateContent>
  <xr:revisionPtr revIDLastSave="0" documentId="8_{2483BECA-3E90-4EBA-AE56-93B0281C3EF9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501 Chicory Calculations" sheetId="1" r:id="rId1"/>
    <sheet name="Dynamo Turnip Calcula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" l="1"/>
  <c r="C10" i="1"/>
  <c r="B10" i="1"/>
  <c r="C10" i="2"/>
  <c r="B10" i="2"/>
  <c r="C12" i="2"/>
  <c r="C12" i="1" l="1"/>
  <c r="C8" i="1" l="1"/>
  <c r="B12" i="2" l="1"/>
  <c r="D8" i="2"/>
  <c r="D9" i="2" s="1"/>
  <c r="D12" i="2" s="1"/>
  <c r="D13" i="2" s="1"/>
  <c r="C8" i="2"/>
  <c r="B8" i="2"/>
  <c r="B12" i="1"/>
  <c r="D9" i="1"/>
  <c r="B8" i="1"/>
  <c r="D10" i="1" l="1"/>
  <c r="D12" i="1" s="1"/>
  <c r="D13" i="1" s="1"/>
  <c r="B13" i="2"/>
  <c r="C13" i="2"/>
  <c r="B13" i="1"/>
  <c r="C13" i="1"/>
</calcChain>
</file>

<file path=xl/sharedStrings.xml><?xml version="1.0" encoding="utf-8"?>
<sst xmlns="http://schemas.openxmlformats.org/spreadsheetml/2006/main" count="50" uniqueCount="32">
  <si>
    <t>Do Nothing
(Keep old pasture)</t>
  </si>
  <si>
    <t>Your own crop estimates</t>
  </si>
  <si>
    <t>Estimated Yield (t DM/ha)</t>
  </si>
  <si>
    <t>Feed Quality (MJ ME/kgDM)</t>
  </si>
  <si>
    <t>Utilisation of grown feed (%)</t>
  </si>
  <si>
    <t>ME Eaten (MJ ME/ha)</t>
  </si>
  <si>
    <t>Return ($/ha)</t>
  </si>
  <si>
    <t>Extra return above old pasture ($/ha)</t>
  </si>
  <si>
    <r>
      <t xml:space="preserve">Typical crop </t>
    </r>
    <r>
      <rPr>
        <b/>
        <i/>
        <sz val="11"/>
        <color theme="1"/>
        <rFont val="Calibri"/>
        <family val="2"/>
        <scheme val="minor"/>
      </rPr>
      <t>501 Chicory</t>
    </r>
  </si>
  <si>
    <r>
      <t>Milk Production (kg MS/ha)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</si>
  <si>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Less cost of crop ($/ha)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</si>
  <si>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 xml:space="preserve">Typical crop </t>
    </r>
    <r>
      <rPr>
        <b/>
        <i/>
        <sz val="11"/>
        <color theme="1"/>
        <rFont val="Calibri"/>
        <family val="2"/>
        <scheme val="minor"/>
      </rPr>
      <t>Dynamo</t>
    </r>
    <r>
      <rPr>
        <b/>
        <sz val="11"/>
        <color theme="1"/>
        <rFont val="Calibri"/>
        <family val="2"/>
        <scheme val="minor"/>
      </rPr>
      <t xml:space="preserve"> turnips</t>
    </r>
  </si>
  <si>
    <t xml:space="preserve">Energy eaten calculated from the top 3 boxes </t>
  </si>
  <si>
    <t>This calculator looks at typical costs and returns you might expect from a chicory crop, over doing nothing.</t>
  </si>
  <si>
    <t>How does 501 Chicory stack up for spring?</t>
  </si>
  <si>
    <t>Extra income over doing nothing</t>
  </si>
  <si>
    <r>
      <t xml:space="preserve">Enter your crop estimates in the </t>
    </r>
    <r>
      <rPr>
        <b/>
        <sz val="11"/>
        <color rgb="FF92D050"/>
        <rFont val="Calibri"/>
        <family val="2"/>
        <scheme val="minor"/>
      </rPr>
      <t>GREEN</t>
    </r>
    <r>
      <rPr>
        <b/>
        <sz val="11"/>
        <color theme="1"/>
        <rFont val="Calibri"/>
        <family val="2"/>
        <scheme val="minor"/>
      </rPr>
      <t xml:space="preserve"> shaded cells</t>
    </r>
  </si>
  <si>
    <t>Income - cost of crop</t>
  </si>
  <si>
    <t>Comments</t>
  </si>
  <si>
    <t>This calculator looks at typical costs and returns you might expect from a turnip crop, over doing nothing.</t>
  </si>
  <si>
    <t>See below for our cost estimates</t>
  </si>
  <si>
    <t>We've looked at two different options.</t>
  </si>
  <si>
    <t>How does Dynamo turnip stack up for spring?</t>
  </si>
  <si>
    <t>The first is to keep an underperforming paddock(s) through until autumn, then resow it in early March. We have assumed old pasture has grown 5.4t DM/ha with ME of 10.8 and 75% utilisation. Second option is to sow the same poor performing paddock into chicory in October for high ME grazing through summer followed by new pasture in early March. We have assumed a crop yield of 10.5t DM/ha with an ME of 12 and 90% utilisation.</t>
  </si>
  <si>
    <t>The first is to keep an underperforming paddock(s) through until autumn, then resow it in early March. We have assumed old pasture has grown 5.4t DM/ha with ME of 10.8 and 75% utilisation. Second option is to sow the same poor performing paddock into turnips in October for high ME grazing through summer followed by new pasture in early March. We have assumed a crop yield of 11.5t DM/ha with an ME of 12 and 85% utilisation.</t>
  </si>
  <si>
    <r>
      <t xml:space="preserve">Enter your crop estimates in the </t>
    </r>
    <r>
      <rPr>
        <b/>
        <sz val="11"/>
        <color rgb="FF92D050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shaded cells</t>
    </r>
  </si>
  <si>
    <t>Income based on $8.50/kgMS</t>
  </si>
  <si>
    <t>Converted to milksolids                        (132MJ = 1 kgMS)</t>
  </si>
  <si>
    <t>Converted to milksolids                 (132MJ = 1 kgMS)</t>
  </si>
  <si>
    <r>
      <rPr>
        <b/>
        <sz val="10"/>
        <color theme="1"/>
        <rFont val="Calibri"/>
        <family val="2"/>
      </rPr>
      <t>¹</t>
    </r>
    <r>
      <rPr>
        <sz val="11"/>
        <color theme="1"/>
        <rFont val="Calibri"/>
        <family val="2"/>
      </rPr>
      <t xml:space="preserve">  </t>
    </r>
    <r>
      <rPr>
        <sz val="9"/>
        <color theme="1"/>
        <rFont val="Calibri"/>
        <family val="2"/>
      </rPr>
      <t xml:space="preserve">ME converted to milksolids for old pasture (lower ME) at 134 MJ ME/kgMS, for chicory at 132 MJ ME/kgMS
² Chicory crop costs of $1270/ha based on: Spray out glyphosate ($110); Cultivation &amp; sow ($350); Seed at 10kg/ha ($260); Weed herbicide ($120); DAP 150kg/ha at sowing ($230); Urea 80 kg/ha twice (2 x $100).
</t>
    </r>
  </si>
  <si>
    <r>
      <rPr>
        <sz val="9"/>
        <color theme="1"/>
        <rFont val="Calibri"/>
        <family val="2"/>
      </rPr>
      <t>¹  ME converted to milksolids for old pasture (lower ME) at 134 MJ ME/kgMS, for turnips at 132 MJ ME/kgMS
² Turnip crop costs of $1430/ha based on: Spray out glyphosate ($110); Cultivation &amp; sow ($450); Seed ($80); Weed sprays ($220); DAP 150kg/ha &amp; boron at sowing ($230); Urea 80 kg/ha twice (2 x $100); Pest spray twice (2 x $70).</t>
    </r>
    <r>
      <rPr>
        <b/>
        <sz val="12"/>
        <color theme="1"/>
        <rFont val="Calibri"/>
        <family val="2"/>
      </rPr>
      <t xml:space="preserve">
</t>
    </r>
    <r>
      <rPr>
        <sz val="9"/>
        <color theme="1"/>
        <rFont val="Calibri"/>
        <family val="2"/>
      </rPr>
      <t xml:space="preserve">
</t>
    </r>
  </si>
  <si>
    <t>Value @ $8.50 /kg MS ($/ha)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</si>
</sst>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92D05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4" borderId="0" xfId="0" applyFill="1" applyProtection="1">
      <protection locked="0"/>
    </xf>
    <xf numFmtId="0" fontId="3" fillId="4" borderId="0" xfId="0" applyFont="1" applyFill="1" applyAlignment="1" applyProtection="1">
      <alignment horizontal="left" vertical="center" indent="1"/>
      <protection locked="0"/>
    </xf>
    <xf numFmtId="0" fontId="0" fillId="4" borderId="0" xfId="0" applyFill="1" applyAlignment="1" applyProtection="1">
      <alignment horizontal="left" vertical="top"/>
      <protection locked="0"/>
    </xf>
    <xf numFmtId="0" fontId="0" fillId="4" borderId="0" xfId="0" applyFill="1"/>
    <xf numFmtId="0" fontId="10" fillId="4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0" fontId="0" fillId="4" borderId="0" xfId="0" applyFill="1" applyBorder="1" applyProtection="1">
      <protection locked="0"/>
    </xf>
    <xf numFmtId="0" fontId="0" fillId="4" borderId="0" xfId="0" applyFill="1" applyProtection="1"/>
    <xf numFmtId="0" fontId="11" fillId="4" borderId="10" xfId="0" applyFont="1" applyFill="1" applyBorder="1" applyAlignment="1" applyProtection="1">
      <alignment horizontal="center" vertical="center" wrapText="1"/>
    </xf>
    <xf numFmtId="0" fontId="11" fillId="4" borderId="18" xfId="0" applyFont="1" applyFill="1" applyBorder="1" applyAlignment="1" applyProtection="1">
      <alignment horizontal="center" vertical="center" wrapText="1"/>
    </xf>
    <xf numFmtId="0" fontId="0" fillId="4" borderId="2" xfId="0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vertical="center"/>
    </xf>
    <xf numFmtId="0" fontId="2" fillId="4" borderId="10" xfId="0" applyFont="1" applyFill="1" applyBorder="1" applyAlignment="1" applyProtection="1">
      <alignment vertical="center"/>
    </xf>
    <xf numFmtId="0" fontId="7" fillId="4" borderId="10" xfId="0" applyFont="1" applyFill="1" applyBorder="1" applyAlignment="1" applyProtection="1">
      <alignment horizontal="center" vertical="center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164" fontId="7" fillId="4" borderId="10" xfId="1" applyNumberFormat="1" applyFont="1" applyFill="1" applyBorder="1" applyAlignment="1" applyProtection="1">
      <alignment horizontal="center" vertical="center"/>
    </xf>
    <xf numFmtId="164" fontId="7" fillId="4" borderId="17" xfId="1" applyNumberFormat="1" applyFont="1" applyFill="1" applyBorder="1" applyAlignment="1" applyProtection="1">
      <alignment horizontal="center" vertical="center"/>
      <protection locked="0"/>
    </xf>
    <xf numFmtId="1" fontId="7" fillId="4" borderId="10" xfId="0" applyNumberFormat="1" applyFont="1" applyFill="1" applyBorder="1" applyAlignment="1" applyProtection="1">
      <alignment horizontal="center" vertical="center"/>
    </xf>
    <xf numFmtId="1" fontId="7" fillId="4" borderId="17" xfId="0" applyNumberFormat="1" applyFont="1" applyFill="1" applyBorder="1" applyAlignment="1" applyProtection="1">
      <alignment horizontal="center" vertical="center"/>
      <protection locked="0"/>
    </xf>
    <xf numFmtId="165" fontId="7" fillId="4" borderId="10" xfId="0" applyNumberFormat="1" applyFont="1" applyFill="1" applyBorder="1" applyAlignment="1" applyProtection="1">
      <alignment horizontal="center" vertical="center"/>
    </xf>
    <xf numFmtId="165" fontId="7" fillId="4" borderId="17" xfId="0" applyNumberFormat="1" applyFont="1" applyFill="1" applyBorder="1" applyAlignment="1" applyProtection="1">
      <alignment horizontal="center" vertical="center"/>
      <protection locked="0"/>
    </xf>
    <xf numFmtId="165" fontId="7" fillId="5" borderId="1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vertical="center"/>
    </xf>
    <xf numFmtId="165" fontId="7" fillId="3" borderId="8" xfId="0" applyNumberFormat="1" applyFont="1" applyFill="1" applyBorder="1" applyAlignment="1" applyProtection="1">
      <alignment horizontal="center" vertical="center"/>
    </xf>
    <xf numFmtId="165" fontId="7" fillId="3" borderId="2" xfId="0" applyNumberFormat="1" applyFon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164" fontId="7" fillId="4" borderId="10" xfId="1" applyNumberFormat="1" applyFont="1" applyFill="1" applyBorder="1" applyAlignment="1" applyProtection="1">
      <alignment horizontal="center" vertical="center"/>
      <protection locked="0"/>
    </xf>
    <xf numFmtId="1" fontId="7" fillId="4" borderId="10" xfId="0" applyNumberFormat="1" applyFont="1" applyFill="1" applyBorder="1" applyAlignment="1" applyProtection="1">
      <alignment horizontal="center" vertical="center"/>
      <protection locked="0"/>
    </xf>
    <xf numFmtId="165" fontId="7" fillId="4" borderId="10" xfId="0" applyNumberFormat="1" applyFont="1" applyFill="1" applyBorder="1" applyAlignment="1" applyProtection="1">
      <alignment horizontal="center" vertical="center"/>
      <protection locked="0"/>
    </xf>
    <xf numFmtId="165" fontId="7" fillId="5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8" xfId="0" applyNumberFormat="1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4" borderId="5" xfId="0" applyFont="1" applyFill="1" applyBorder="1" applyAlignment="1" applyProtection="1">
      <alignment horizontal="left" vertical="top" wrapText="1"/>
    </xf>
    <xf numFmtId="0" fontId="3" fillId="4" borderId="6" xfId="0" applyFont="1" applyFill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 vertical="top" wrapText="1"/>
    </xf>
    <xf numFmtId="0" fontId="12" fillId="4" borderId="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left" vertical="top" wrapText="1"/>
    </xf>
    <xf numFmtId="0" fontId="0" fillId="4" borderId="3" xfId="0" applyFill="1" applyBorder="1" applyAlignment="1" applyProtection="1">
      <alignment horizontal="left" vertical="top"/>
    </xf>
    <xf numFmtId="0" fontId="0" fillId="4" borderId="4" xfId="0" applyFill="1" applyBorder="1" applyAlignment="1" applyProtection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topLeftCell="A4" workbookViewId="0">
      <selection activeCell="D8" sqref="D8"/>
    </sheetView>
  </sheetViews>
  <sheetFormatPr defaultColWidth="9.140625" defaultRowHeight="15" x14ac:dyDescent="0.25"/>
  <cols>
    <col min="1" max="1" width="35.85546875" style="1" customWidth="1"/>
    <col min="2" max="4" width="25.7109375" style="1" customWidth="1"/>
    <col min="5" max="5" width="33.42578125" style="1" customWidth="1"/>
    <col min="6" max="16384" width="9.140625" style="1"/>
  </cols>
  <sheetData>
    <row r="1" spans="1:5" ht="24.75" customHeight="1" x14ac:dyDescent="0.25">
      <c r="A1" s="54" t="s">
        <v>14</v>
      </c>
      <c r="B1" s="55"/>
      <c r="C1" s="55"/>
      <c r="D1" s="55"/>
    </row>
    <row r="2" spans="1:5" ht="28.5" customHeight="1" x14ac:dyDescent="0.25">
      <c r="A2" s="56" t="s">
        <v>13</v>
      </c>
      <c r="B2" s="57"/>
      <c r="C2" s="57"/>
      <c r="D2" s="57"/>
    </row>
    <row r="3" spans="1:5" ht="28.5" customHeight="1" thickBot="1" x14ac:dyDescent="0.3">
      <c r="A3" s="58" t="s">
        <v>16</v>
      </c>
      <c r="B3" s="59"/>
      <c r="C3" s="59"/>
      <c r="D3" s="59"/>
    </row>
    <row r="4" spans="1:5" ht="43.5" customHeight="1" thickBot="1" x14ac:dyDescent="0.3">
      <c r="A4" s="12"/>
      <c r="B4" s="13" t="s">
        <v>0</v>
      </c>
      <c r="C4" s="14" t="s">
        <v>8</v>
      </c>
      <c r="D4" s="15" t="s">
        <v>1</v>
      </c>
      <c r="E4" s="16" t="s">
        <v>18</v>
      </c>
    </row>
    <row r="5" spans="1:5" ht="30" customHeight="1" x14ac:dyDescent="0.25">
      <c r="A5" s="17" t="s">
        <v>2</v>
      </c>
      <c r="B5" s="18">
        <v>5.4</v>
      </c>
      <c r="C5" s="18">
        <v>10.5</v>
      </c>
      <c r="D5" s="19">
        <v>1</v>
      </c>
      <c r="E5" s="20"/>
    </row>
    <row r="6" spans="1:5" ht="30" customHeight="1" x14ac:dyDescent="0.25">
      <c r="A6" s="21" t="s">
        <v>3</v>
      </c>
      <c r="B6" s="22">
        <v>10.8</v>
      </c>
      <c r="C6" s="22">
        <v>12</v>
      </c>
      <c r="D6" s="23">
        <v>1</v>
      </c>
      <c r="E6" s="20"/>
    </row>
    <row r="7" spans="1:5" ht="30" customHeight="1" x14ac:dyDescent="0.25">
      <c r="A7" s="21" t="s">
        <v>4</v>
      </c>
      <c r="B7" s="22">
        <v>75</v>
      </c>
      <c r="C7" s="22">
        <v>90</v>
      </c>
      <c r="D7" s="23">
        <v>1</v>
      </c>
      <c r="E7" s="20"/>
    </row>
    <row r="8" spans="1:5" ht="30" customHeight="1" x14ac:dyDescent="0.25">
      <c r="A8" s="21" t="s">
        <v>5</v>
      </c>
      <c r="B8" s="24">
        <f>B5*B6*B7*10</f>
        <v>43740.000000000007</v>
      </c>
      <c r="C8" s="24">
        <f>C5*C6*C7*10</f>
        <v>113400</v>
      </c>
      <c r="D8" s="25">
        <v>0</v>
      </c>
      <c r="E8" s="10" t="s">
        <v>12</v>
      </c>
    </row>
    <row r="9" spans="1:5" ht="30" customHeight="1" x14ac:dyDescent="0.25">
      <c r="A9" s="21" t="s">
        <v>9</v>
      </c>
      <c r="B9" s="26">
        <v>326</v>
      </c>
      <c r="C9" s="26">
        <v>859</v>
      </c>
      <c r="D9" s="27">
        <f>D8/132</f>
        <v>0</v>
      </c>
      <c r="E9" s="10" t="s">
        <v>27</v>
      </c>
    </row>
    <row r="10" spans="1:5" ht="30" customHeight="1" x14ac:dyDescent="0.25">
      <c r="A10" s="21" t="s">
        <v>31</v>
      </c>
      <c r="B10" s="28">
        <f>B9*8.5</f>
        <v>2771</v>
      </c>
      <c r="C10" s="28">
        <f>C9*8.5</f>
        <v>7301.5</v>
      </c>
      <c r="D10" s="29">
        <f>D9*8.5</f>
        <v>0</v>
      </c>
      <c r="E10" s="10" t="s">
        <v>26</v>
      </c>
    </row>
    <row r="11" spans="1:5" ht="30" customHeight="1" x14ac:dyDescent="0.25">
      <c r="A11" s="21" t="s">
        <v>10</v>
      </c>
      <c r="B11" s="22">
        <v>0</v>
      </c>
      <c r="C11" s="28">
        <v>1270</v>
      </c>
      <c r="D11" s="30">
        <v>1</v>
      </c>
      <c r="E11" s="10" t="s">
        <v>20</v>
      </c>
    </row>
    <row r="12" spans="1:5" ht="30" customHeight="1" x14ac:dyDescent="0.25">
      <c r="A12" s="21" t="s">
        <v>6</v>
      </c>
      <c r="B12" s="28">
        <f>B10-B11</f>
        <v>2771</v>
      </c>
      <c r="C12" s="28">
        <f>C10-C11</f>
        <v>6031.5</v>
      </c>
      <c r="D12" s="29">
        <f>D10-D11</f>
        <v>-1</v>
      </c>
      <c r="E12" s="10" t="s">
        <v>17</v>
      </c>
    </row>
    <row r="13" spans="1:5" ht="30" customHeight="1" thickBot="1" x14ac:dyDescent="0.3">
      <c r="A13" s="31" t="s">
        <v>7</v>
      </c>
      <c r="B13" s="32">
        <f>B12-B12</f>
        <v>0</v>
      </c>
      <c r="C13" s="32">
        <f>C12-B12</f>
        <v>3260.5</v>
      </c>
      <c r="D13" s="33">
        <f>D12-1956</f>
        <v>-1957</v>
      </c>
      <c r="E13" s="11" t="s">
        <v>15</v>
      </c>
    </row>
    <row r="14" spans="1:5" ht="57" customHeight="1" thickBot="1" x14ac:dyDescent="0.3">
      <c r="A14" s="51" t="s">
        <v>29</v>
      </c>
      <c r="B14" s="52"/>
      <c r="C14" s="52"/>
      <c r="D14" s="53"/>
    </row>
    <row r="15" spans="1:5" ht="15.75" x14ac:dyDescent="0.25">
      <c r="A15" s="2"/>
    </row>
    <row r="16" spans="1:5" ht="15.75" thickBot="1" x14ac:dyDescent="0.3"/>
    <row r="17" spans="1:17" ht="27.75" customHeight="1" x14ac:dyDescent="0.25">
      <c r="A17" s="5" t="s">
        <v>21</v>
      </c>
      <c r="B17" s="6"/>
      <c r="C17" s="6"/>
      <c r="D17" s="6"/>
      <c r="E17" s="7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44" t="s">
        <v>23</v>
      </c>
      <c r="B18" s="45"/>
      <c r="C18" s="45"/>
      <c r="D18" s="45"/>
      <c r="E18" s="4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5">
      <c r="A19" s="47"/>
      <c r="B19" s="45"/>
      <c r="C19" s="45"/>
      <c r="D19" s="45"/>
      <c r="E19" s="46"/>
    </row>
    <row r="20" spans="1:17" x14ac:dyDescent="0.25">
      <c r="A20" s="47"/>
      <c r="B20" s="45"/>
      <c r="C20" s="45"/>
      <c r="D20" s="45"/>
      <c r="E20" s="46"/>
    </row>
    <row r="21" spans="1:17" ht="15.75" thickBot="1" x14ac:dyDescent="0.3">
      <c r="A21" s="48"/>
      <c r="B21" s="49"/>
      <c r="C21" s="49"/>
      <c r="D21" s="49"/>
      <c r="E21" s="50"/>
    </row>
  </sheetData>
  <mergeCells count="5">
    <mergeCell ref="A18:E21"/>
    <mergeCell ref="A14:D14"/>
    <mergeCell ref="A1:D1"/>
    <mergeCell ref="A2:D2"/>
    <mergeCell ref="A3:D3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topLeftCell="A2" workbookViewId="0">
      <selection activeCell="D10" sqref="D10"/>
    </sheetView>
  </sheetViews>
  <sheetFormatPr defaultColWidth="9.140625" defaultRowHeight="15" x14ac:dyDescent="0.25"/>
  <cols>
    <col min="1" max="1" width="33.7109375" style="1" customWidth="1"/>
    <col min="2" max="2" width="25.7109375" style="1" customWidth="1"/>
    <col min="3" max="3" width="26.42578125" style="1" customWidth="1"/>
    <col min="4" max="4" width="25.7109375" style="1" customWidth="1"/>
    <col min="5" max="5" width="28.28515625" style="1" customWidth="1"/>
    <col min="6" max="16384" width="9.140625" style="1"/>
  </cols>
  <sheetData>
    <row r="1" spans="1:7" s="9" customFormat="1" ht="32.25" customHeight="1" x14ac:dyDescent="0.25">
      <c r="A1" s="54" t="s">
        <v>22</v>
      </c>
      <c r="B1" s="55"/>
      <c r="C1" s="55"/>
      <c r="D1" s="55"/>
    </row>
    <row r="2" spans="1:7" s="9" customFormat="1" ht="27.75" customHeight="1" x14ac:dyDescent="0.25">
      <c r="A2" s="56" t="s">
        <v>19</v>
      </c>
      <c r="B2" s="57"/>
      <c r="C2" s="57"/>
      <c r="D2" s="57"/>
    </row>
    <row r="3" spans="1:7" s="9" customFormat="1" ht="27" customHeight="1" thickBot="1" x14ac:dyDescent="0.3">
      <c r="A3" s="58" t="s">
        <v>25</v>
      </c>
      <c r="B3" s="59"/>
      <c r="C3" s="59"/>
      <c r="D3" s="59"/>
    </row>
    <row r="4" spans="1:7" ht="43.5" customHeight="1" thickBot="1" x14ac:dyDescent="0.3">
      <c r="A4" s="34"/>
      <c r="B4" s="35" t="s">
        <v>0</v>
      </c>
      <c r="C4" s="16" t="s">
        <v>11</v>
      </c>
      <c r="D4" s="36" t="s">
        <v>1</v>
      </c>
      <c r="E4" s="16" t="s">
        <v>18</v>
      </c>
    </row>
    <row r="5" spans="1:7" ht="30" customHeight="1" x14ac:dyDescent="0.25">
      <c r="A5" s="17" t="s">
        <v>2</v>
      </c>
      <c r="B5" s="18">
        <v>5.4</v>
      </c>
      <c r="C5" s="18">
        <v>11</v>
      </c>
      <c r="D5" s="37">
        <v>0</v>
      </c>
      <c r="E5" s="20"/>
    </row>
    <row r="6" spans="1:7" ht="30" customHeight="1" x14ac:dyDescent="0.25">
      <c r="A6" s="21" t="s">
        <v>3</v>
      </c>
      <c r="B6" s="22">
        <v>10.8</v>
      </c>
      <c r="C6" s="22">
        <v>12</v>
      </c>
      <c r="D6" s="38">
        <v>0</v>
      </c>
      <c r="E6" s="20"/>
    </row>
    <row r="7" spans="1:7" ht="30" customHeight="1" x14ac:dyDescent="0.25">
      <c r="A7" s="21" t="s">
        <v>4</v>
      </c>
      <c r="B7" s="22">
        <v>75</v>
      </c>
      <c r="C7" s="22">
        <v>85</v>
      </c>
      <c r="D7" s="38">
        <v>0</v>
      </c>
      <c r="E7" s="20"/>
    </row>
    <row r="8" spans="1:7" ht="30" customHeight="1" x14ac:dyDescent="0.25">
      <c r="A8" s="21" t="s">
        <v>5</v>
      </c>
      <c r="B8" s="24">
        <f>B5*B6*B7*10</f>
        <v>43740.000000000007</v>
      </c>
      <c r="C8" s="24">
        <f>C5*C6*C7*10</f>
        <v>112200</v>
      </c>
      <c r="D8" s="39">
        <f>D5*D6*D7*10</f>
        <v>0</v>
      </c>
      <c r="E8" s="10" t="s">
        <v>12</v>
      </c>
    </row>
    <row r="9" spans="1:7" ht="30" customHeight="1" x14ac:dyDescent="0.25">
      <c r="A9" s="21" t="s">
        <v>9</v>
      </c>
      <c r="B9" s="26">
        <v>326</v>
      </c>
      <c r="C9" s="26">
        <v>889</v>
      </c>
      <c r="D9" s="40">
        <f>D8/132</f>
        <v>0</v>
      </c>
      <c r="E9" s="10" t="s">
        <v>28</v>
      </c>
    </row>
    <row r="10" spans="1:7" ht="30" customHeight="1" x14ac:dyDescent="0.25">
      <c r="A10" s="21" t="s">
        <v>31</v>
      </c>
      <c r="B10" s="28">
        <f>B9*8.5</f>
        <v>2771</v>
      </c>
      <c r="C10" s="28">
        <f>C9*8.5</f>
        <v>7556.5</v>
      </c>
      <c r="D10" s="41">
        <f>D9*8.5</f>
        <v>0</v>
      </c>
      <c r="E10" s="10" t="s">
        <v>26</v>
      </c>
    </row>
    <row r="11" spans="1:7" ht="30" customHeight="1" x14ac:dyDescent="0.25">
      <c r="A11" s="21" t="s">
        <v>10</v>
      </c>
      <c r="B11" s="22">
        <v>0</v>
      </c>
      <c r="C11" s="28">
        <v>1430</v>
      </c>
      <c r="D11" s="42">
        <v>0</v>
      </c>
      <c r="E11" s="10" t="s">
        <v>20</v>
      </c>
    </row>
    <row r="12" spans="1:7" ht="30" customHeight="1" x14ac:dyDescent="0.25">
      <c r="A12" s="21" t="s">
        <v>6</v>
      </c>
      <c r="B12" s="28">
        <f>B10-B11</f>
        <v>2771</v>
      </c>
      <c r="C12" s="28">
        <f>C10-C11</f>
        <v>6126.5</v>
      </c>
      <c r="D12" s="41">
        <f>D10-D11</f>
        <v>0</v>
      </c>
      <c r="E12" s="10" t="s">
        <v>17</v>
      </c>
    </row>
    <row r="13" spans="1:7" ht="30" customHeight="1" thickBot="1" x14ac:dyDescent="0.3">
      <c r="A13" s="31" t="s">
        <v>7</v>
      </c>
      <c r="B13" s="32">
        <f>B12-B12</f>
        <v>0</v>
      </c>
      <c r="C13" s="32">
        <f>C12-B12</f>
        <v>3355.5</v>
      </c>
      <c r="D13" s="43">
        <f>D12-1956</f>
        <v>-1956</v>
      </c>
      <c r="E13" s="11" t="s">
        <v>15</v>
      </c>
    </row>
    <row r="14" spans="1:7" s="3" customFormat="1" ht="57" customHeight="1" thickBot="1" x14ac:dyDescent="0.3">
      <c r="A14" s="60" t="s">
        <v>30</v>
      </c>
      <c r="B14" s="61"/>
      <c r="C14" s="61"/>
      <c r="D14" s="62"/>
    </row>
    <row r="16" spans="1:7" x14ac:dyDescent="0.25">
      <c r="A16" s="8"/>
      <c r="B16" s="8"/>
      <c r="C16" s="8"/>
      <c r="D16" s="8"/>
      <c r="E16" s="8"/>
      <c r="F16" s="8"/>
      <c r="G16" s="8"/>
    </row>
    <row r="17" spans="1:7" ht="15.75" thickBot="1" x14ac:dyDescent="0.3">
      <c r="F17" s="8"/>
      <c r="G17" s="8"/>
    </row>
    <row r="18" spans="1:7" ht="23.25" x14ac:dyDescent="0.25">
      <c r="A18" s="5" t="s">
        <v>21</v>
      </c>
      <c r="B18" s="6"/>
      <c r="C18" s="6"/>
      <c r="D18" s="6"/>
      <c r="E18" s="7"/>
      <c r="F18" s="8"/>
      <c r="G18" s="8"/>
    </row>
    <row r="19" spans="1:7" x14ac:dyDescent="0.25">
      <c r="A19" s="44" t="s">
        <v>24</v>
      </c>
      <c r="B19" s="45"/>
      <c r="C19" s="45"/>
      <c r="D19" s="45"/>
      <c r="E19" s="46"/>
      <c r="F19" s="8"/>
      <c r="G19" s="8"/>
    </row>
    <row r="20" spans="1:7" x14ac:dyDescent="0.25">
      <c r="A20" s="47"/>
      <c r="B20" s="45"/>
      <c r="C20" s="45"/>
      <c r="D20" s="45"/>
      <c r="E20" s="46"/>
      <c r="F20" s="8"/>
      <c r="G20" s="8"/>
    </row>
    <row r="21" spans="1:7" x14ac:dyDescent="0.25">
      <c r="A21" s="47"/>
      <c r="B21" s="45"/>
      <c r="C21" s="45"/>
      <c r="D21" s="45"/>
      <c r="E21" s="46"/>
      <c r="F21" s="8"/>
      <c r="G21" s="8"/>
    </row>
    <row r="22" spans="1:7" ht="15.75" thickBot="1" x14ac:dyDescent="0.3">
      <c r="A22" s="48"/>
      <c r="B22" s="49"/>
      <c r="C22" s="49"/>
      <c r="D22" s="49"/>
      <c r="E22" s="50"/>
      <c r="F22" s="8"/>
      <c r="G22" s="8"/>
    </row>
    <row r="23" spans="1:7" x14ac:dyDescent="0.25">
      <c r="A23" s="8"/>
      <c r="B23" s="8"/>
      <c r="C23" s="8"/>
      <c r="D23" s="8"/>
      <c r="E23" s="8"/>
      <c r="F23" s="8"/>
      <c r="G23" s="8"/>
    </row>
    <row r="24" spans="1:7" x14ac:dyDescent="0.25">
      <c r="A24" s="8"/>
      <c r="B24" s="8"/>
      <c r="C24" s="8"/>
      <c r="D24" s="8"/>
      <c r="E24" s="8"/>
      <c r="F24" s="8"/>
      <c r="G24" s="8"/>
    </row>
    <row r="25" spans="1:7" x14ac:dyDescent="0.25">
      <c r="A25" s="8"/>
      <c r="B25" s="8"/>
      <c r="C25" s="8"/>
      <c r="D25" s="8"/>
      <c r="E25" s="8"/>
      <c r="F25" s="8"/>
      <c r="G25" s="8"/>
    </row>
    <row r="26" spans="1:7" x14ac:dyDescent="0.25">
      <c r="A26" s="8"/>
      <c r="B26" s="8"/>
      <c r="C26" s="8"/>
      <c r="D26" s="8"/>
      <c r="E26" s="8"/>
      <c r="F26" s="8"/>
      <c r="G26" s="8"/>
    </row>
  </sheetData>
  <mergeCells count="5">
    <mergeCell ref="A19:E22"/>
    <mergeCell ref="A14:D14"/>
    <mergeCell ref="A1:D1"/>
    <mergeCell ref="A2:D2"/>
    <mergeCell ref="A3:D3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501 Chicory Calculations</vt:lpstr>
      <vt:lpstr>Dynamo Turnip Calculations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Williams</dc:creator>
  <cp:lastModifiedBy>Kate Calder</cp:lastModifiedBy>
  <cp:lastPrinted>2015-09-10T00:03:23Z</cp:lastPrinted>
  <dcterms:created xsi:type="dcterms:W3CDTF">2015-08-31T04:59:11Z</dcterms:created>
  <dcterms:modified xsi:type="dcterms:W3CDTF">2022-06-12T21:11:55Z</dcterms:modified>
</cp:coreProperties>
</file>